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5924AA3D-14B8-4DE1-AD15-BDA5BC753845}" xr6:coauthVersionLast="41" xr6:coauthVersionMax="41" xr10:uidLastSave="{00000000-0000-0000-0000-000000000000}"/>
  <bookViews>
    <workbookView xWindow="5325" yWindow="0" windowWidth="20850" windowHeight="15405" xr2:uid="{00000000-000D-0000-FFFF-FFFF00000000}"/>
  </bookViews>
  <sheets>
    <sheet name="canc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13" i="1" l="1"/>
  <c r="G19" i="1" s="1"/>
  <c r="H19" i="1" s="1"/>
  <c r="C11" i="1"/>
  <c r="G18" i="1" s="1"/>
  <c r="H18" i="1" s="1"/>
  <c r="J19" i="1"/>
  <c r="L18" i="1"/>
  <c r="L17" i="1"/>
  <c r="C12" i="1"/>
  <c r="J18" i="1" s="1"/>
  <c r="C10" i="1"/>
  <c r="D10" i="1" s="1"/>
  <c r="C9" i="1"/>
  <c r="D8" i="1"/>
  <c r="G17" i="1" l="1"/>
  <c r="H17" i="1" s="1"/>
  <c r="D9" i="1"/>
  <c r="J17" i="1"/>
  <c r="D11" i="1"/>
  <c r="D12" i="1"/>
  <c r="D13" i="1"/>
  <c r="J16" i="1"/>
  <c r="K16" i="1" s="1"/>
  <c r="K17" i="1" s="1"/>
  <c r="K18" i="1" s="1"/>
  <c r="K19" i="1" s="1"/>
</calcChain>
</file>

<file path=xl/sharedStrings.xml><?xml version="1.0" encoding="utf-8"?>
<sst xmlns="http://schemas.openxmlformats.org/spreadsheetml/2006/main" count="48" uniqueCount="40">
  <si>
    <t>版</t>
    <rPh sb="0" eb="1">
      <t>バン</t>
    </rPh>
    <phoneticPr fontId="2"/>
  </si>
  <si>
    <t>該当OA日</t>
    <rPh sb="0" eb="2">
      <t>ガイトウ</t>
    </rPh>
    <rPh sb="4" eb="5">
      <t>ニチ</t>
    </rPh>
    <phoneticPr fontId="2"/>
  </si>
  <si>
    <t>該当枠料金</t>
    <rPh sb="0" eb="2">
      <t>ガイトウ</t>
    </rPh>
    <rPh sb="2" eb="3">
      <t>ワク</t>
    </rPh>
    <rPh sb="3" eb="5">
      <t>リョウキン</t>
    </rPh>
    <phoneticPr fontId="2"/>
  </si>
  <si>
    <t>円</t>
    <rPh sb="0" eb="1">
      <t>エン</t>
    </rPh>
    <phoneticPr fontId="2"/>
  </si>
  <si>
    <t>28日前</t>
    <rPh sb="2" eb="4">
      <t>ニチマエ</t>
    </rPh>
    <phoneticPr fontId="2"/>
  </si>
  <si>
    <t>27日前</t>
    <rPh sb="2" eb="4">
      <t>ニチマエ</t>
    </rPh>
    <phoneticPr fontId="2"/>
  </si>
  <si>
    <t>21日前</t>
    <rPh sb="2" eb="4">
      <t>ニチマエ</t>
    </rPh>
    <phoneticPr fontId="2"/>
  </si>
  <si>
    <t>20日前</t>
    <rPh sb="2" eb="3">
      <t>ニチ</t>
    </rPh>
    <rPh sb="3" eb="4">
      <t>マエ</t>
    </rPh>
    <phoneticPr fontId="2"/>
  </si>
  <si>
    <t>14日前</t>
    <rPh sb="2" eb="4">
      <t>ニチマエ</t>
    </rPh>
    <phoneticPr fontId="2"/>
  </si>
  <si>
    <t>13日前</t>
    <rPh sb="2" eb="4">
      <t>ニチマエ</t>
    </rPh>
    <phoneticPr fontId="2"/>
  </si>
  <si>
    <t>キャンセル金額</t>
    <rPh sb="5" eb="7">
      <t>キンガク</t>
    </rPh>
    <phoneticPr fontId="2"/>
  </si>
  <si>
    <t>28日前以前</t>
    <rPh sb="2" eb="4">
      <t>ニチマエ</t>
    </rPh>
    <rPh sb="4" eb="6">
      <t>イゼン</t>
    </rPh>
    <phoneticPr fontId="2"/>
  </si>
  <si>
    <t>無料</t>
    <rPh sb="0" eb="2">
      <t>ムリョウ</t>
    </rPh>
    <phoneticPr fontId="2"/>
  </si>
  <si>
    <t>～</t>
    <phoneticPr fontId="2"/>
  </si>
  <si>
    <t>27日前～21日前</t>
    <rPh sb="2" eb="4">
      <t>ニチマエ</t>
    </rPh>
    <rPh sb="7" eb="9">
      <t>ニチマエ</t>
    </rPh>
    <phoneticPr fontId="2"/>
  </si>
  <si>
    <t>該当枠料金の25％</t>
    <rPh sb="0" eb="2">
      <t>ガイトウ</t>
    </rPh>
    <rPh sb="2" eb="3">
      <t>ワク</t>
    </rPh>
    <rPh sb="3" eb="5">
      <t>リョウキン</t>
    </rPh>
    <phoneticPr fontId="2"/>
  </si>
  <si>
    <t>27日前～21日前</t>
    <phoneticPr fontId="2"/>
  </si>
  <si>
    <t>20日前～14日前</t>
    <rPh sb="2" eb="4">
      <t>ニチマエ</t>
    </rPh>
    <rPh sb="7" eb="9">
      <t>ニチマエ</t>
    </rPh>
    <phoneticPr fontId="2"/>
  </si>
  <si>
    <t>該当枠料金の50％</t>
    <rPh sb="0" eb="2">
      <t>ガイトウ</t>
    </rPh>
    <rPh sb="2" eb="3">
      <t>ワク</t>
    </rPh>
    <rPh sb="3" eb="5">
      <t>リョウキン</t>
    </rPh>
    <phoneticPr fontId="2"/>
  </si>
  <si>
    <t>20日前～14日前</t>
    <phoneticPr fontId="2"/>
  </si>
  <si>
    <t>13日前～OA日</t>
    <rPh sb="2" eb="3">
      <t>ニチ</t>
    </rPh>
    <rPh sb="3" eb="4">
      <t>マエ</t>
    </rPh>
    <rPh sb="7" eb="8">
      <t>ヒ</t>
    </rPh>
    <phoneticPr fontId="2"/>
  </si>
  <si>
    <t>キャンセル不可</t>
    <rPh sb="5" eb="7">
      <t>フカ</t>
    </rPh>
    <phoneticPr fontId="2"/>
  </si>
  <si>
    <t>　期間は、ＯＡ（放送）日を起点として算出するものとし、放送前日を1日前とします。</t>
    <phoneticPr fontId="2"/>
  </si>
  <si>
    <t>・キャンセルされたＣＭ枠は、本商品のセールス期間中であれば弊社はリセールスを行うことができます。</t>
  </si>
  <si>
    <t xml:space="preserve">  なお、スポンサーの変更には応じられません。</t>
    <phoneticPr fontId="2"/>
  </si>
  <si>
    <t>・キャンセル料は、消費税不課税となります。</t>
  </si>
  <si>
    <t>・キャンセル料の算出方法は、該当枠料金に、上記の表のキャンセル料率を掛けて算出するものとします。</t>
    <phoneticPr fontId="2"/>
  </si>
  <si>
    <t>・発生したキャンセル料については、料金を算出した後に、別途、広告会社様宛てに請求書を送付いたします。</t>
    <phoneticPr fontId="2"/>
  </si>
  <si>
    <t>◇キャンセル規定</t>
    <rPh sb="6" eb="8">
      <t>キテイ</t>
    </rPh>
    <phoneticPr fontId="2"/>
  </si>
  <si>
    <t>◇以下自動計算となります。入力不要です。</t>
    <phoneticPr fontId="1"/>
  </si>
  <si>
    <t>※こちらに入力ください。</t>
    <rPh sb="5" eb="7">
      <t>ニュウリョク</t>
    </rPh>
    <phoneticPr fontId="1"/>
  </si>
  <si>
    <t>・日数管理は、営業日ではなく、あくまでも実際の日数で計算し、基準は日本時間の０時をもって日数管理を行います。</t>
    <phoneticPr fontId="2"/>
  </si>
  <si>
    <t>・キャンセル料が発生する期間（日数）とキャンセル料率については、上記の表の通りとします。</t>
    <rPh sb="24" eb="25">
      <t>リョウ</t>
    </rPh>
    <rPh sb="25" eb="26">
      <t>リツ</t>
    </rPh>
    <phoneticPr fontId="2"/>
  </si>
  <si>
    <t>・キャンセル不可期間の場合のＣＭ素材については、弊社が対応可能と判断した場合に限り、別のＣＭ素材の指定、もしくは、ＡＣ素材の指定のいずれかを選んでいただきます。</t>
    <rPh sb="8" eb="10">
      <t>キカン</t>
    </rPh>
    <rPh sb="11" eb="13">
      <t>バアイ</t>
    </rPh>
    <phoneticPr fontId="2"/>
  </si>
  <si>
    <t>　なお、算出の結果生じた1円未満の端数は四捨五入するものといたします。</t>
    <phoneticPr fontId="2"/>
  </si>
  <si>
    <t>◇キャンセルメールが届いた日（時：0時で切替）が</t>
    <rPh sb="10" eb="11">
      <t>トド</t>
    </rPh>
    <rPh sb="13" eb="14">
      <t>ヒ</t>
    </rPh>
    <rPh sb="15" eb="16">
      <t>トキ</t>
    </rPh>
    <rPh sb="18" eb="19">
      <t>ジ</t>
    </rPh>
    <rPh sb="20" eb="22">
      <t>キリカエ</t>
    </rPh>
    <phoneticPr fontId="2"/>
  </si>
  <si>
    <t xml:space="preserve"> テレビ愛知　Smart Ad Sales　キャンセル早見表</t>
    <rPh sb="4" eb="6">
      <t>アイチ</t>
    </rPh>
    <rPh sb="27" eb="30">
      <t>ハヤミヒョウ</t>
    </rPh>
    <phoneticPr fontId="2"/>
  </si>
  <si>
    <t>　必ず弊社担当者に電話、もしくは直接の面会にてキャンセルの依頼をしてください。</t>
    <phoneticPr fontId="2"/>
  </si>
  <si>
    <t>　なお、メールでご依頼いただいた日が弊社の営業日ではない場合、その日付から直近の営業日に弊社の担当者に電話、もしくは直接の面会にてキャンセルの依頼をしてください 。</t>
    <phoneticPr fontId="1"/>
  </si>
  <si>
    <t>・キャンセルを希望される場合は「枠ファインダ」上で枠のキャンセル手続きを取っていただくとともに、「tva_sales@tv-aichi.co.jp」宛てにメールにて依頼したうえで、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</si>
</sst>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rgb="FFFF000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26"/>
      <color theme="1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ck">
        <color rgb="FFFF0000"/>
      </left>
      <right style="dotted">
        <color rgb="FFFF0000"/>
      </right>
      <top style="thick">
        <color rgb="FFFF0000"/>
      </top>
      <bottom style="thick">
        <color rgb="FFFF0000"/>
      </bottom>
      <diagonal/>
    </border>
    <border>
      <left style="dotted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dotted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3" borderId="18" xfId="0" applyNumberFormat="1" applyFill="1" applyBorder="1" applyAlignment="1">
      <alignment horizontal="center" vertical="center"/>
    </xf>
    <xf numFmtId="14" fontId="0" fillId="3" borderId="21" xfId="0" applyNumberForma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NumberFormat="1" applyAlignment="1">
      <alignment horizontal="left" vertical="top"/>
    </xf>
    <xf numFmtId="5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 vertical="center"/>
    </xf>
    <xf numFmtId="14" fontId="6" fillId="4" borderId="7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4" fontId="0" fillId="4" borderId="9" xfId="0" applyNumberFormat="1" applyFill="1" applyBorder="1" applyAlignment="1">
      <alignment horizontal="center" vertical="center"/>
    </xf>
    <xf numFmtId="14" fontId="6" fillId="4" borderId="10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4" fontId="0" fillId="4" borderId="12" xfId="0" applyNumberFormat="1" applyFill="1" applyBorder="1" applyAlignment="1">
      <alignment horizontal="center" vertical="center"/>
    </xf>
    <xf numFmtId="14" fontId="6" fillId="4" borderId="13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9" fillId="6" borderId="17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0" fillId="5" borderId="0" xfId="0" applyFont="1" applyFill="1" applyAlignment="1">
      <alignment horizontal="center" vertical="center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176" fontId="4" fillId="0" borderId="4" xfId="0" applyNumberFormat="1" applyFont="1" applyFill="1" applyBorder="1" applyAlignment="1" applyProtection="1">
      <alignment horizontal="center" vertical="center"/>
      <protection locked="0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</cellXfs>
  <cellStyles count="1">
    <cellStyle name="標準" xfId="0" builtinId="0"/>
  </cellStyles>
  <dxfs count="16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showGridLines="0" tabSelected="1" zoomScale="70" zoomScaleNormal="70" workbookViewId="0">
      <selection activeCell="L6" sqref="L6"/>
    </sheetView>
  </sheetViews>
  <sheetFormatPr defaultRowHeight="18.75"/>
  <cols>
    <col min="1" max="1" width="2.625" style="1" customWidth="1"/>
    <col min="2" max="2" width="19.25" style="1" customWidth="1"/>
    <col min="3" max="3" width="20.5" style="1" customWidth="1"/>
    <col min="4" max="4" width="5.625" style="1" customWidth="1"/>
    <col min="5" max="5" width="17.5" style="1" customWidth="1"/>
    <col min="6" max="6" width="17.75" style="1" customWidth="1"/>
    <col min="7" max="7" width="14.625" style="1" customWidth="1"/>
    <col min="8" max="8" width="6.5" style="1" customWidth="1"/>
    <col min="9" max="9" width="10.5" style="1" customWidth="1"/>
    <col min="10" max="10" width="12.125" style="1" customWidth="1"/>
    <col min="11" max="11" width="6.125" style="1" customWidth="1"/>
    <col min="12" max="12" width="23.25" style="1" customWidth="1"/>
    <col min="13" max="13" width="9" style="1"/>
    <col min="14" max="14" width="11.5" style="1" customWidth="1"/>
    <col min="15" max="16384" width="9" style="1"/>
  </cols>
  <sheetData>
    <row r="1" spans="1:15" ht="54.75" customHeight="1">
      <c r="A1" s="48"/>
      <c r="B1" s="53" t="s">
        <v>36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>
      <c r="N2" s="5">
        <v>44046</v>
      </c>
      <c r="O2" s="1" t="s">
        <v>0</v>
      </c>
    </row>
    <row r="3" spans="1:15" ht="19.5" thickBot="1">
      <c r="C3" s="31" t="s">
        <v>30</v>
      </c>
      <c r="G3" s="31" t="s">
        <v>30</v>
      </c>
      <c r="N3" s="29"/>
    </row>
    <row r="4" spans="1:15" ht="51" customHeight="1" thickTop="1" thickBot="1">
      <c r="B4" s="2" t="s">
        <v>1</v>
      </c>
      <c r="C4" s="50">
        <v>44105</v>
      </c>
      <c r="E4" s="3" t="s">
        <v>2</v>
      </c>
      <c r="F4" s="54">
        <v>100000</v>
      </c>
      <c r="G4" s="55"/>
      <c r="H4" s="4" t="s">
        <v>3</v>
      </c>
      <c r="I4" s="4"/>
    </row>
    <row r="5" spans="1:15" ht="19.5" thickTop="1">
      <c r="C5" s="5"/>
    </row>
    <row r="6" spans="1:15">
      <c r="C6" s="5"/>
    </row>
    <row r="7" spans="1:15" ht="26.25" customHeight="1" thickBot="1">
      <c r="B7" s="30" t="s">
        <v>29</v>
      </c>
      <c r="C7" s="6"/>
    </row>
    <row r="8" spans="1:15" ht="19.5">
      <c r="B8" s="39" t="s">
        <v>4</v>
      </c>
      <c r="C8" s="40">
        <f>C4-28</f>
        <v>44077</v>
      </c>
      <c r="D8" s="41" t="str">
        <f t="shared" ref="D8:D13" si="0">TEXT(C8,"aaa")</f>
        <v>木</v>
      </c>
    </row>
    <row r="9" spans="1:15" ht="19.5">
      <c r="B9" s="42" t="s">
        <v>5</v>
      </c>
      <c r="C9" s="43">
        <f>C4-27</f>
        <v>44078</v>
      </c>
      <c r="D9" s="44" t="str">
        <f t="shared" si="0"/>
        <v>金</v>
      </c>
    </row>
    <row r="10" spans="1:15" ht="19.5">
      <c r="B10" s="42" t="s">
        <v>6</v>
      </c>
      <c r="C10" s="43">
        <f>C4-21</f>
        <v>44084</v>
      </c>
      <c r="D10" s="44" t="str">
        <f t="shared" si="0"/>
        <v>木</v>
      </c>
    </row>
    <row r="11" spans="1:15" ht="19.5">
      <c r="B11" s="42" t="s">
        <v>7</v>
      </c>
      <c r="C11" s="43">
        <f>C4-20</f>
        <v>44085</v>
      </c>
      <c r="D11" s="44" t="str">
        <f t="shared" si="0"/>
        <v>金</v>
      </c>
    </row>
    <row r="12" spans="1:15" ht="19.5">
      <c r="B12" s="42" t="s">
        <v>8</v>
      </c>
      <c r="C12" s="43">
        <f>C4-14</f>
        <v>44091</v>
      </c>
      <c r="D12" s="44" t="str">
        <f t="shared" si="0"/>
        <v>木</v>
      </c>
    </row>
    <row r="13" spans="1:15" ht="20.25" thickBot="1">
      <c r="B13" s="45" t="s">
        <v>9</v>
      </c>
      <c r="C13" s="46">
        <f>C4-13</f>
        <v>44092</v>
      </c>
      <c r="D13" s="47" t="str">
        <f t="shared" si="0"/>
        <v>金</v>
      </c>
    </row>
    <row r="14" spans="1:15" ht="19.5" thickBot="1">
      <c r="D14" s="5"/>
      <c r="E14" s="5"/>
    </row>
    <row r="15" spans="1:15" ht="30" customHeight="1" thickBot="1">
      <c r="B15" s="32" t="s">
        <v>28</v>
      </c>
      <c r="D15" s="5"/>
      <c r="E15" s="5"/>
      <c r="G15" s="56" t="s">
        <v>35</v>
      </c>
      <c r="H15" s="57"/>
      <c r="I15" s="57"/>
      <c r="J15" s="57"/>
      <c r="K15" s="58"/>
      <c r="L15" s="49" t="s">
        <v>10</v>
      </c>
    </row>
    <row r="16" spans="1:15" ht="30" customHeight="1">
      <c r="B16" s="33" t="s">
        <v>11</v>
      </c>
      <c r="C16" s="7" t="s">
        <v>12</v>
      </c>
      <c r="F16" s="36" t="s">
        <v>11</v>
      </c>
      <c r="G16" s="8"/>
      <c r="H16" s="9"/>
      <c r="I16" s="10" t="s">
        <v>13</v>
      </c>
      <c r="J16" s="11">
        <f>C8</f>
        <v>44077</v>
      </c>
      <c r="K16" s="12" t="str">
        <f>TEXT(J16,"aaa")</f>
        <v>木</v>
      </c>
      <c r="L16" s="13" t="s">
        <v>12</v>
      </c>
    </row>
    <row r="17" spans="2:12" ht="30" customHeight="1">
      <c r="B17" s="34" t="s">
        <v>14</v>
      </c>
      <c r="C17" s="14" t="s">
        <v>15</v>
      </c>
      <c r="F17" s="37" t="s">
        <v>16</v>
      </c>
      <c r="G17" s="15">
        <f>C9</f>
        <v>44078</v>
      </c>
      <c r="H17" s="16" t="str">
        <f>TEXT(G17,"aaa")</f>
        <v>金</v>
      </c>
      <c r="I17" s="17" t="s">
        <v>13</v>
      </c>
      <c r="J17" s="16">
        <f>C10</f>
        <v>44084</v>
      </c>
      <c r="K17" s="18" t="str">
        <f>TEXT(K16,"aaa")</f>
        <v>木</v>
      </c>
      <c r="L17" s="19">
        <f>F4*0.25</f>
        <v>25000</v>
      </c>
    </row>
    <row r="18" spans="2:12" ht="30" customHeight="1">
      <c r="B18" s="34" t="s">
        <v>17</v>
      </c>
      <c r="C18" s="14" t="s">
        <v>18</v>
      </c>
      <c r="F18" s="37" t="s">
        <v>19</v>
      </c>
      <c r="G18" s="15">
        <f>C11</f>
        <v>44085</v>
      </c>
      <c r="H18" s="16" t="str">
        <f>TEXT(G18,"aaa")</f>
        <v>金</v>
      </c>
      <c r="I18" s="17" t="s">
        <v>13</v>
      </c>
      <c r="J18" s="16">
        <f>C12</f>
        <v>44091</v>
      </c>
      <c r="K18" s="18" t="str">
        <f>TEXT(K17,"aaa")</f>
        <v>木</v>
      </c>
      <c r="L18" s="19">
        <f>F4*0.5</f>
        <v>50000</v>
      </c>
    </row>
    <row r="19" spans="2:12" ht="30" customHeight="1" thickBot="1">
      <c r="B19" s="35" t="s">
        <v>20</v>
      </c>
      <c r="C19" s="20" t="s">
        <v>21</v>
      </c>
      <c r="D19" s="5"/>
      <c r="E19" s="5"/>
      <c r="F19" s="38" t="s">
        <v>20</v>
      </c>
      <c r="G19" s="21">
        <f>C13</f>
        <v>44092</v>
      </c>
      <c r="H19" s="22" t="str">
        <f>TEXT(G19,"aaa")</f>
        <v>金</v>
      </c>
      <c r="I19" s="23" t="s">
        <v>13</v>
      </c>
      <c r="J19" s="22">
        <f>C4</f>
        <v>44105</v>
      </c>
      <c r="K19" s="24" t="str">
        <f>TEXT(K18,"aaa")</f>
        <v>木</v>
      </c>
      <c r="L19" s="25" t="s">
        <v>21</v>
      </c>
    </row>
    <row r="22" spans="2:12" s="27" customFormat="1" ht="20.25" customHeight="1">
      <c r="B22" s="26" t="s">
        <v>32</v>
      </c>
    </row>
    <row r="23" spans="2:12" s="27" customFormat="1" ht="20.25" customHeight="1">
      <c r="B23" s="26" t="s">
        <v>22</v>
      </c>
    </row>
    <row r="24" spans="2:12" s="27" customFormat="1" ht="20.25" customHeight="1">
      <c r="B24" s="26" t="s">
        <v>31</v>
      </c>
    </row>
    <row r="25" spans="2:12" s="27" customFormat="1" ht="20.25" customHeight="1">
      <c r="B25" s="51" t="s">
        <v>39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2:12" s="27" customFormat="1" ht="20.25" customHeight="1">
      <c r="B26" s="26" t="s">
        <v>37</v>
      </c>
    </row>
    <row r="27" spans="2:12" s="27" customFormat="1" ht="20.25" customHeight="1">
      <c r="B27" s="26" t="s">
        <v>38</v>
      </c>
    </row>
    <row r="28" spans="2:12" s="27" customFormat="1" ht="20.25" customHeight="1">
      <c r="B28" s="26" t="s">
        <v>23</v>
      </c>
    </row>
    <row r="29" spans="2:12" s="27" customFormat="1" ht="20.25" customHeight="1">
      <c r="B29" s="26" t="s">
        <v>33</v>
      </c>
    </row>
    <row r="30" spans="2:12" s="27" customFormat="1" ht="20.25" customHeight="1">
      <c r="B30" s="27" t="s">
        <v>24</v>
      </c>
    </row>
    <row r="31" spans="2:12" s="27" customFormat="1" ht="20.25" customHeight="1">
      <c r="B31" s="26" t="s">
        <v>25</v>
      </c>
    </row>
    <row r="32" spans="2:12" s="27" customFormat="1" ht="20.25" customHeight="1">
      <c r="B32" s="26" t="s">
        <v>26</v>
      </c>
    </row>
    <row r="33" spans="2:2" s="27" customFormat="1" ht="20.25" customHeight="1">
      <c r="B33" s="26" t="s">
        <v>34</v>
      </c>
    </row>
    <row r="34" spans="2:2" s="27" customFormat="1" ht="20.25" customHeight="1">
      <c r="B34" s="26" t="s">
        <v>27</v>
      </c>
    </row>
    <row r="35" spans="2:2" ht="17.25" customHeight="1"/>
    <row r="36" spans="2:2">
      <c r="B36" s="28"/>
    </row>
    <row r="38" spans="2:2">
      <c r="B38" s="28"/>
    </row>
    <row r="39" spans="2:2">
      <c r="B39" s="28"/>
    </row>
  </sheetData>
  <sheetProtection algorithmName="SHA-512" hashValue="0b2yO0t9+jclJGBhqDNN5WQQJLf92R18Jr/8lz26Z3d5OAzpRY3gH3ntR74JI7p0VNuStCDKJGYiEhc0jHpLDA==" saltValue="sQtOMK7M8LGAB51oPbgbgA==" spinCount="100000" sheet="1" objects="1" scenarios="1"/>
  <mergeCells count="3">
    <mergeCell ref="B1:O1"/>
    <mergeCell ref="F4:G4"/>
    <mergeCell ref="G15:K15"/>
  </mergeCells>
  <phoneticPr fontId="1"/>
  <conditionalFormatting sqref="K18:K19">
    <cfRule type="cellIs" dxfId="15" priority="1" stopIfTrue="1" operator="equal">
      <formula>"日"</formula>
    </cfRule>
    <cfRule type="cellIs" dxfId="14" priority="2" stopIfTrue="1" operator="equal">
      <formula>"土"</formula>
    </cfRule>
  </conditionalFormatting>
  <conditionalFormatting sqref="D8:D13">
    <cfRule type="cellIs" dxfId="13" priority="15" stopIfTrue="1" operator="equal">
      <formula>"日"</formula>
    </cfRule>
    <cfRule type="cellIs" dxfId="12" priority="16" stopIfTrue="1" operator="equal">
      <formula>"土"</formula>
    </cfRule>
  </conditionalFormatting>
  <conditionalFormatting sqref="H16">
    <cfRule type="cellIs" dxfId="11" priority="13" stopIfTrue="1" operator="equal">
      <formula>"日"</formula>
    </cfRule>
    <cfRule type="cellIs" dxfId="10" priority="14" stopIfTrue="1" operator="equal">
      <formula>"土"</formula>
    </cfRule>
  </conditionalFormatting>
  <conditionalFormatting sqref="H17">
    <cfRule type="cellIs" dxfId="9" priority="11" stopIfTrue="1" operator="equal">
      <formula>"日"</formula>
    </cfRule>
    <cfRule type="cellIs" dxfId="8" priority="12" stopIfTrue="1" operator="equal">
      <formula>"土"</formula>
    </cfRule>
  </conditionalFormatting>
  <conditionalFormatting sqref="H18">
    <cfRule type="cellIs" dxfId="7" priority="9" stopIfTrue="1" operator="equal">
      <formula>"日"</formula>
    </cfRule>
    <cfRule type="cellIs" dxfId="6" priority="10" stopIfTrue="1" operator="equal">
      <formula>"土"</formula>
    </cfRule>
  </conditionalFormatting>
  <conditionalFormatting sqref="H19">
    <cfRule type="cellIs" dxfId="5" priority="7" stopIfTrue="1" operator="equal">
      <formula>"日"</formula>
    </cfRule>
    <cfRule type="cellIs" dxfId="4" priority="8" stopIfTrue="1" operator="equal">
      <formula>"土"</formula>
    </cfRule>
  </conditionalFormatting>
  <conditionalFormatting sqref="K16">
    <cfRule type="cellIs" dxfId="3" priority="5" stopIfTrue="1" operator="equal">
      <formula>"日"</formula>
    </cfRule>
    <cfRule type="cellIs" dxfId="2" priority="6" stopIfTrue="1" operator="equal">
      <formula>"土"</formula>
    </cfRule>
  </conditionalFormatting>
  <conditionalFormatting sqref="K17">
    <cfRule type="cellIs" dxfId="1" priority="3" stopIfTrue="1" operator="equal">
      <formula>"日"</formula>
    </cfRule>
    <cfRule type="cellIs" dxfId="0" priority="4" stopIfTrue="1" operator="equal">
      <formula>"土"</formula>
    </cfRule>
  </conditionalFormatting>
  <printOptions horizontalCentered="1" verticalCentered="1"/>
  <pageMargins left="0.31496062992125984" right="0.51181102362204722" top="0.35433070866141736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cancel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2020-07-02T07:23:50Z</dcterms:modified>
</cp:coreProperties>
</file>